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40" windowHeight="8445" activeTab="0"/>
  </bookViews>
  <sheets>
    <sheet name="intro" sheetId="1" r:id="rId1"/>
    <sheet name="data analysis" sheetId="2" r:id="rId2"/>
    <sheet name="curve fitting" sheetId="3" r:id="rId3"/>
    <sheet name="Solver info" sheetId="4" r:id="rId4"/>
  </sheets>
  <definedNames>
    <definedName name="a">'curve fitting'!$G$4</definedName>
    <definedName name="b">'curve fitting'!$I$4</definedName>
    <definedName name="c_">'curve fitting'!$K$4</definedName>
    <definedName name="solver_adj" localSheetId="2" hidden="1">'curve fitting'!$G$4,'curve fitting'!$I$4,'curve fitting'!$K$4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'curve fitting'!$E$23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comments3.xml><?xml version="1.0" encoding="utf-8"?>
<comments xmlns="http://schemas.openxmlformats.org/spreadsheetml/2006/main">
  <authors>
    <author>Scott Sinex</author>
  </authors>
  <commentList>
    <comment ref="B3" authorId="0">
      <text>
        <r>
          <rPr>
            <sz val="11"/>
            <color indexed="17"/>
            <rFont val="Comic Sans MS"/>
            <family val="4"/>
          </rPr>
          <t xml:space="preserve">mean value of %burned from the "data analysis" tab for your ten trials
</t>
        </r>
      </text>
    </comment>
    <comment ref="D3" authorId="0">
      <text>
        <r>
          <rPr>
            <sz val="11"/>
            <color indexed="17"/>
            <rFont val="Comic Sans MS"/>
            <family val="4"/>
          </rPr>
          <t>= y</t>
        </r>
        <r>
          <rPr>
            <vertAlign val="subscript"/>
            <sz val="11"/>
            <color indexed="17"/>
            <rFont val="Comic Sans MS"/>
            <family val="4"/>
          </rPr>
          <t>measured</t>
        </r>
        <r>
          <rPr>
            <sz val="11"/>
            <color indexed="17"/>
            <rFont val="Comic Sans MS"/>
            <family val="4"/>
          </rPr>
          <t xml:space="preserve"> - y</t>
        </r>
        <r>
          <rPr>
            <vertAlign val="subscript"/>
            <sz val="11"/>
            <color indexed="17"/>
            <rFont val="Comic Sans MS"/>
            <family val="4"/>
          </rPr>
          <t>predicted</t>
        </r>
        <r>
          <rPr>
            <sz val="11"/>
            <color indexed="17"/>
            <rFont val="Comic Sans MS"/>
            <family val="4"/>
          </rPr>
          <t xml:space="preserve">
</t>
        </r>
      </text>
    </comment>
    <comment ref="E3" authorId="0">
      <text>
        <r>
          <rPr>
            <sz val="11"/>
            <color indexed="17"/>
            <rFont val="Comic Sans MS"/>
            <family val="4"/>
          </rPr>
          <t>= (error)</t>
        </r>
        <r>
          <rPr>
            <vertAlign val="superscript"/>
            <sz val="11"/>
            <color indexed="17"/>
            <rFont val="Comic Sans MS"/>
            <family val="4"/>
          </rPr>
          <t>2</t>
        </r>
      </text>
    </comment>
    <comment ref="C3" authorId="0">
      <text>
        <r>
          <rPr>
            <sz val="11"/>
            <color indexed="17"/>
            <rFont val="Comic Sans MS"/>
            <family val="4"/>
          </rPr>
          <t xml:space="preserve">calculated from the logistic function equation and the values of a, b, and c entered
</t>
        </r>
      </text>
    </comment>
    <comment ref="D23" authorId="0">
      <text>
        <r>
          <rPr>
            <sz val="11"/>
            <color indexed="17"/>
            <rFont val="Comic Sans MS"/>
            <family val="4"/>
          </rPr>
          <t>sum of the squared error</t>
        </r>
      </text>
    </comment>
  </commentList>
</comments>
</file>

<file path=xl/comments4.xml><?xml version="1.0" encoding="utf-8"?>
<comments xmlns="http://schemas.openxmlformats.org/spreadsheetml/2006/main">
  <authors>
    <author>Scott Sinex</author>
  </authors>
  <commentList>
    <comment ref="D14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<sst xmlns="http://schemas.openxmlformats.org/spreadsheetml/2006/main" count="57" uniqueCount="53">
  <si>
    <t>P</t>
  </si>
  <si>
    <r>
      <t>y = c/(1+ae</t>
    </r>
    <r>
      <rPr>
        <vertAlign val="superscript"/>
        <sz val="10"/>
        <color indexed="16"/>
        <rFont val="Comic Sans MS"/>
        <family val="4"/>
      </rPr>
      <t>-bx</t>
    </r>
    <r>
      <rPr>
        <sz val="10"/>
        <color indexed="16"/>
        <rFont val="Comic Sans MS"/>
        <family val="4"/>
      </rPr>
      <t>)</t>
    </r>
  </si>
  <si>
    <t>a =</t>
  </si>
  <si>
    <t xml:space="preserve">b = </t>
  </si>
  <si>
    <t>c =</t>
  </si>
  <si>
    <t>squared</t>
  </si>
  <si>
    <r>
      <t>y</t>
    </r>
    <r>
      <rPr>
        <vertAlign val="subscript"/>
        <sz val="10"/>
        <rFont val="Comic Sans MS"/>
        <family val="4"/>
      </rPr>
      <t>predicted</t>
    </r>
  </si>
  <si>
    <t>error</t>
  </si>
  <si>
    <t xml:space="preserve">error </t>
  </si>
  <si>
    <t>SSE =</t>
  </si>
  <si>
    <t>Adjust the values of a, b, and c to get</t>
  </si>
  <si>
    <t>the sum of the squared errors, SSE, to</t>
  </si>
  <si>
    <t>a minimum value.</t>
  </si>
  <si>
    <t>Plotting the Precent Burned as a function of Probability</t>
  </si>
  <si>
    <t>Curve Fitting the Data</t>
  </si>
  <si>
    <t>Sinex 2009</t>
  </si>
  <si>
    <t>Reach out and torch someone!</t>
  </si>
  <si>
    <t>http://www.shodor.org/interactivate/activities/fire/</t>
  </si>
  <si>
    <t>Excelet</t>
  </si>
  <si>
    <t>Click here</t>
  </si>
  <si>
    <t>The authors want to thank Bob Panoff of Shodor for this idea.</t>
  </si>
  <si>
    <t>Click tabs to navigate!!!</t>
  </si>
  <si>
    <t>Want to get the BEST fit logistic curve?</t>
  </si>
  <si>
    <t>Type data in the yellow cells for each probability.</t>
  </si>
  <si>
    <t>Use of Solver</t>
  </si>
  <si>
    <t>Step 2</t>
  </si>
  <si>
    <t>Step 3</t>
  </si>
  <si>
    <t>Just click</t>
  </si>
  <si>
    <t>the OK</t>
  </si>
  <si>
    <t>button</t>
  </si>
  <si>
    <t>Select the Solver…</t>
  </si>
  <si>
    <t>Just click the Solve button (pre-set to use directly)</t>
  </si>
  <si>
    <t>Solver needs to be loaded to function!</t>
  </si>
  <si>
    <t>Go to the Data ribbon and</t>
  </si>
  <si>
    <t>select Solver at the right end</t>
  </si>
  <si>
    <t>Step 1 in Excel 2003</t>
  </si>
  <si>
    <t>Step 1 in Excel 2007</t>
  </si>
  <si>
    <t>click here</t>
  </si>
  <si>
    <t>to load in Excel 2007:</t>
  </si>
  <si>
    <t>in Excel 2003:</t>
  </si>
  <si>
    <t>see image</t>
  </si>
  <si>
    <t>See "Solver info" tab to run the Solver</t>
  </si>
  <si>
    <t>The Error plot should look random for a</t>
  </si>
  <si>
    <t xml:space="preserve">good fit of the data!  This also is called </t>
  </si>
  <si>
    <t>a residuals plot in statistics.</t>
  </si>
  <si>
    <r>
      <t>y</t>
    </r>
    <r>
      <rPr>
        <vertAlign val="subscript"/>
        <sz val="10"/>
        <rFont val="Comic Sans MS"/>
        <family val="4"/>
      </rPr>
      <t>measured</t>
    </r>
  </si>
  <si>
    <t>burned</t>
  </si>
  <si>
    <t>mean</t>
  </si>
  <si>
    <t>percent</t>
  </si>
  <si>
    <t>Graph will automatically plot as data is enterted.</t>
  </si>
  <si>
    <t>To try to fit a curve, go to the curve fitting tab!</t>
  </si>
  <si>
    <t>Instructions</t>
  </si>
  <si>
    <t>Scroll over for instructions: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</si>
</sst>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"/>
  </numFmts>
  <fonts count="64">
    <font>
      <sz val="10"/>
      <name val="Comic Sans MS"/>
      <family val="0"/>
    </font>
    <font>
      <sz val="8"/>
      <name val="Comic Sans MS"/>
      <family val="4"/>
    </font>
    <font>
      <sz val="10"/>
      <color indexed="16"/>
      <name val="Comic Sans MS"/>
      <family val="4"/>
    </font>
    <font>
      <vertAlign val="superscript"/>
      <sz val="10"/>
      <color indexed="16"/>
      <name val="Comic Sans MS"/>
      <family val="4"/>
    </font>
    <font>
      <vertAlign val="subscript"/>
      <sz val="10"/>
      <name val="Comic Sans MS"/>
      <family val="4"/>
    </font>
    <font>
      <sz val="10"/>
      <color indexed="10"/>
      <name val="Comic Sans MS"/>
      <family val="4"/>
    </font>
    <font>
      <b/>
      <sz val="11"/>
      <color indexed="17"/>
      <name val="Comic Sans MS"/>
      <family val="4"/>
    </font>
    <font>
      <b/>
      <sz val="11"/>
      <color indexed="12"/>
      <name val="Comic Sans MS"/>
      <family val="4"/>
    </font>
    <font>
      <u val="single"/>
      <sz val="10"/>
      <color indexed="12"/>
      <name val="Comic Sans MS"/>
      <family val="4"/>
    </font>
    <font>
      <sz val="10"/>
      <color indexed="9"/>
      <name val="Comic Sans MS"/>
      <family val="4"/>
    </font>
    <font>
      <sz val="16"/>
      <color indexed="10"/>
      <name val="Comic Sans MS"/>
      <family val="4"/>
    </font>
    <font>
      <sz val="10"/>
      <color indexed="12"/>
      <name val="Comic Sans MS"/>
      <family val="4"/>
    </font>
    <font>
      <sz val="8"/>
      <name val="Tahoma"/>
      <family val="2"/>
    </font>
    <font>
      <sz val="11"/>
      <color indexed="17"/>
      <name val="Comic Sans MS"/>
      <family val="4"/>
    </font>
    <font>
      <sz val="10"/>
      <color indexed="17"/>
      <name val="Comic Sans MS"/>
      <family val="4"/>
    </font>
    <font>
      <b/>
      <sz val="10"/>
      <color indexed="17"/>
      <name val="Comic Sans MS"/>
      <family val="4"/>
    </font>
    <font>
      <sz val="10"/>
      <color indexed="20"/>
      <name val="Comic Sans MS"/>
      <family val="4"/>
    </font>
    <font>
      <b/>
      <sz val="11"/>
      <color indexed="16"/>
      <name val="Comic Sans MS"/>
      <family val="4"/>
    </font>
    <font>
      <u val="single"/>
      <sz val="10"/>
      <color indexed="17"/>
      <name val="Comic Sans MS"/>
      <family val="4"/>
    </font>
    <font>
      <vertAlign val="subscript"/>
      <sz val="11"/>
      <color indexed="17"/>
      <name val="Comic Sans MS"/>
      <family val="4"/>
    </font>
    <font>
      <vertAlign val="superscript"/>
      <sz val="11"/>
      <color indexed="17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9.75"/>
      <color indexed="8"/>
      <name val="Comic Sans MS"/>
      <family val="4"/>
    </font>
    <font>
      <b/>
      <sz val="10.5"/>
      <color indexed="8"/>
      <name val="Comic Sans MS"/>
      <family val="4"/>
    </font>
    <font>
      <sz val="8"/>
      <color indexed="8"/>
      <name val="Comic Sans MS"/>
      <family val="4"/>
    </font>
    <font>
      <sz val="9"/>
      <color indexed="8"/>
      <name val="Comic Sans MS"/>
      <family val="4"/>
    </font>
    <font>
      <b/>
      <sz val="8.25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2" fontId="0" fillId="34" borderId="0" xfId="0" applyNumberFormat="1" applyFill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Alignment="1">
      <alignment horizontal="center"/>
    </xf>
    <xf numFmtId="0" fontId="6" fillId="0" borderId="0" xfId="0" applyFont="1" applyAlignment="1">
      <alignment/>
    </xf>
    <xf numFmtId="0" fontId="8" fillId="0" borderId="0" xfId="52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52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52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40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2"/>
          <c:y val="0"/>
          <c:w val="0.9105"/>
          <c:h val="0.9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analysis'!$B$4</c:f>
              <c:strCache>
                <c:ptCount val="1"/>
                <c:pt idx="0">
                  <c:v>burned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'data analysis'!$I$6:$I$22</c:f>
                <c:numCache>
                  <c:ptCount val="1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</c:numCache>
              </c:numRef>
            </c:plus>
            <c:minus>
              <c:numRef>
                <c:f>'data analysis'!$I$6:$I$22</c:f>
                <c:numCache>
                  <c:ptCount val="1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'data analysis'!$A$5:$A$23</c:f>
              <c:numCache/>
            </c:numRef>
          </c:xVal>
          <c:yVal>
            <c:numRef>
              <c:f>'data analysis'!$B$5:$B$23</c:f>
              <c:numCache/>
            </c:numRef>
          </c:yVal>
          <c:smooth val="1"/>
        </c:ser>
        <c:axId val="38194187"/>
        <c:axId val="8203364"/>
      </c:scatterChart>
      <c:valAx>
        <c:axId val="38194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0.01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3364"/>
        <c:crosses val="autoZero"/>
        <c:crossBetween val="midCat"/>
        <c:dispUnits/>
      </c:valAx>
      <c:valAx>
        <c:axId val="8203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rPr>
                  <a:t>%burned 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941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9999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"/>
          <c:y val="0.047"/>
          <c:w val="0.92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'curve fitting'!$A$5:$A$21</c:f>
              <c:numCache/>
            </c:numRef>
          </c:xVal>
          <c:yVal>
            <c:numRef>
              <c:f>'curve fitting'!$B$5:$B$21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'curve fitting'!$A$5:$A$21</c:f>
              <c:numCache/>
            </c:numRef>
          </c:xVal>
          <c:yVal>
            <c:numRef>
              <c:f>'curve fitting'!$C$5:$C$21</c:f>
              <c:numCache/>
            </c:numRef>
          </c:yVal>
          <c:smooth val="1"/>
        </c:ser>
        <c:axId val="6721413"/>
        <c:axId val="60492718"/>
      </c:scatterChart>
      <c:valAx>
        <c:axId val="672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</a:p>
        </c:txPr>
        <c:crossAx val="60492718"/>
        <c:crosses val="autoZero"/>
        <c:crossBetween val="midCat"/>
        <c:dispUnits/>
      </c:valAx>
      <c:valAx>
        <c:axId val="60492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rPr>
                  <a:t>%burned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</a:p>
        </c:txPr>
        <c:crossAx val="67214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mic Sans MS"/>
          <a:ea typeface="Comic Sans MS"/>
          <a:cs typeface="Comic Sans M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2"/>
          <c:y val="0"/>
          <c:w val="0.923"/>
          <c:h val="0.84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'curve fitting'!$A$5:$A$21</c:f>
              <c:numCache/>
            </c:numRef>
          </c:xVal>
          <c:yVal>
            <c:numRef>
              <c:f>'curve fitting'!$D$5:$D$21</c:f>
              <c:numCache/>
            </c:numRef>
          </c:yVal>
          <c:smooth val="0"/>
        </c:ser>
        <c:axId val="7563551"/>
        <c:axId val="963096"/>
      </c:scatterChart>
      <c:valAx>
        <c:axId val="756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0.02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</a:p>
        </c:txPr>
        <c:crossAx val="963096"/>
        <c:crosses val="autoZero"/>
        <c:crossBetween val="midCat"/>
        <c:dispUnits/>
      </c:valAx>
      <c:valAx>
        <c:axId val="963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rPr>
                  <a:t>Error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</a:p>
        </c:txPr>
        <c:crossAx val="75635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</xdr:row>
      <xdr:rowOff>28575</xdr:rowOff>
    </xdr:from>
    <xdr:to>
      <xdr:col>10</xdr:col>
      <xdr:colOff>76200</xdr:colOff>
      <xdr:row>20</xdr:row>
      <xdr:rowOff>76200</xdr:rowOff>
    </xdr:to>
    <xdr:grpSp>
      <xdr:nvGrpSpPr>
        <xdr:cNvPr id="1" name="Group 7"/>
        <xdr:cNvGrpSpPr>
          <a:grpSpLocks/>
        </xdr:cNvGrpSpPr>
      </xdr:nvGrpSpPr>
      <xdr:grpSpPr>
        <a:xfrm>
          <a:off x="1771650" y="523875"/>
          <a:ext cx="5162550" cy="3476625"/>
          <a:chOff x="186" y="55"/>
          <a:chExt cx="542" cy="365"/>
        </a:xfrm>
        <a:solidFill>
          <a:srgbClr val="FFFFFF"/>
        </a:solidFill>
      </xdr:grpSpPr>
      <xdr:pic>
        <xdr:nvPicPr>
          <xdr:cNvPr id="2" name="Picture 1" descr="Fire_mode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3" y="55"/>
            <a:ext cx="515" cy="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Line 2"/>
          <xdr:cNvSpPr>
            <a:spLocks/>
          </xdr:cNvSpPr>
        </xdr:nvSpPr>
        <xdr:spPr>
          <a:xfrm>
            <a:off x="302" y="83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186" y="73"/>
            <a:ext cx="115" cy="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32004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rPr>
              <a:t>use the dropdown
</a:t>
            </a:r>
            <a:r>
              <a:rPr lang="en-US" cap="none" sz="1000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rPr>
              <a:t>menu to select
</a:t>
            </a:r>
            <a:r>
              <a:rPr lang="en-US" cap="none" sz="1000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rPr>
              <a:t>Custom Probability</a:t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440" y="338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22" y="327"/>
            <a:ext cx="22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32004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rPr>
              <a:t>Select to highlight the center tree</a:t>
            </a:r>
          </a:p>
        </xdr:txBody>
      </xdr:sp>
    </xdr:grpSp>
    <xdr:clientData/>
  </xdr:twoCellAnchor>
  <xdr:twoCellAnchor>
    <xdr:from>
      <xdr:col>1</xdr:col>
      <xdr:colOff>590550</xdr:colOff>
      <xdr:row>22</xdr:row>
      <xdr:rowOff>180975</xdr:rowOff>
    </xdr:from>
    <xdr:to>
      <xdr:col>1</xdr:col>
      <xdr:colOff>590550</xdr:colOff>
      <xdr:row>24</xdr:row>
      <xdr:rowOff>95250</xdr:rowOff>
    </xdr:to>
    <xdr:sp>
      <xdr:nvSpPr>
        <xdr:cNvPr id="7" name="Line 8"/>
        <xdr:cNvSpPr>
          <a:spLocks/>
        </xdr:cNvSpPr>
      </xdr:nvSpPr>
      <xdr:spPr>
        <a:xfrm>
          <a:off x="1276350" y="4486275"/>
          <a:ext cx="0" cy="295275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5</xdr:row>
      <xdr:rowOff>47625</xdr:rowOff>
    </xdr:from>
    <xdr:to>
      <xdr:col>10</xdr:col>
      <xdr:colOff>619125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866900" y="1076325"/>
        <a:ext cx="56102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4</xdr:row>
      <xdr:rowOff>85725</xdr:rowOff>
    </xdr:from>
    <xdr:to>
      <xdr:col>11</xdr:col>
      <xdr:colOff>676275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3562350" y="904875"/>
        <a:ext cx="4657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18</xdr:row>
      <xdr:rowOff>9525</xdr:rowOff>
    </xdr:from>
    <xdr:to>
      <xdr:col>12</xdr:col>
      <xdr:colOff>0</xdr:colOff>
      <xdr:row>24</xdr:row>
      <xdr:rowOff>38100</xdr:rowOff>
    </xdr:to>
    <xdr:graphicFrame>
      <xdr:nvGraphicFramePr>
        <xdr:cNvPr id="2" name="Chart 2"/>
        <xdr:cNvGraphicFramePr/>
      </xdr:nvGraphicFramePr>
      <xdr:xfrm>
        <a:off x="3571875" y="3495675"/>
        <a:ext cx="4657725" cy="117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66675</xdr:colOff>
      <xdr:row>1</xdr:row>
      <xdr:rowOff>142875</xdr:rowOff>
    </xdr:from>
    <xdr:to>
      <xdr:col>11</xdr:col>
      <xdr:colOff>495300</xdr:colOff>
      <xdr:row>1</xdr:row>
      <xdr:rowOff>142875</xdr:rowOff>
    </xdr:to>
    <xdr:sp>
      <xdr:nvSpPr>
        <xdr:cNvPr id="3" name="Line 8"/>
        <xdr:cNvSpPr>
          <a:spLocks/>
        </xdr:cNvSpPr>
      </xdr:nvSpPr>
      <xdr:spPr>
        <a:xfrm>
          <a:off x="7610475" y="371475"/>
          <a:ext cx="42862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2</xdr:col>
      <xdr:colOff>609600</xdr:colOff>
      <xdr:row>10</xdr:row>
      <xdr:rowOff>57150</xdr:rowOff>
    </xdr:to>
    <xdr:pic>
      <xdr:nvPicPr>
        <xdr:cNvPr id="1" name="Picture 3" descr="Solve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47700"/>
          <a:ext cx="1247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3</xdr:row>
      <xdr:rowOff>19050</xdr:rowOff>
    </xdr:from>
    <xdr:to>
      <xdr:col>11</xdr:col>
      <xdr:colOff>190500</xdr:colOff>
      <xdr:row>15</xdr:row>
      <xdr:rowOff>161925</xdr:rowOff>
    </xdr:to>
    <xdr:pic>
      <xdr:nvPicPr>
        <xdr:cNvPr id="2" name="Picture 4" descr="Solver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628650"/>
          <a:ext cx="43243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9525</xdr:rowOff>
    </xdr:from>
    <xdr:to>
      <xdr:col>8</xdr:col>
      <xdr:colOff>657225</xdr:colOff>
      <xdr:row>25</xdr:row>
      <xdr:rowOff>123825</xdr:rowOff>
    </xdr:to>
    <xdr:pic>
      <xdr:nvPicPr>
        <xdr:cNvPr id="3" name="Picture 5" descr="Solver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3286125"/>
          <a:ext cx="40862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552450</xdr:colOff>
      <xdr:row>4</xdr:row>
      <xdr:rowOff>114300</xdr:rowOff>
    </xdr:from>
    <xdr:ext cx="1466850" cy="209550"/>
    <xdr:sp>
      <xdr:nvSpPr>
        <xdr:cNvPr id="4" name="Text Box 6"/>
        <xdr:cNvSpPr txBox="1">
          <a:spLocks noChangeArrowheads="1"/>
        </xdr:cNvSpPr>
      </xdr:nvSpPr>
      <xdr:spPr>
        <a:xfrm>
          <a:off x="5353050" y="914400"/>
          <a:ext cx="1466850" cy="2095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18288" tIns="32004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set to minimize the SSE</a:t>
          </a:r>
        </a:p>
      </xdr:txBody>
    </xdr:sp>
    <xdr:clientData/>
  </xdr:oneCellAnchor>
  <xdr:oneCellAnchor>
    <xdr:from>
      <xdr:col>5</xdr:col>
      <xdr:colOff>666750</xdr:colOff>
      <xdr:row>7</xdr:row>
      <xdr:rowOff>161925</xdr:rowOff>
    </xdr:from>
    <xdr:ext cx="1438275" cy="209550"/>
    <xdr:sp>
      <xdr:nvSpPr>
        <xdr:cNvPr id="5" name="Text Box 7"/>
        <xdr:cNvSpPr txBox="1">
          <a:spLocks noChangeArrowheads="1"/>
        </xdr:cNvSpPr>
      </xdr:nvSpPr>
      <xdr:spPr>
        <a:xfrm>
          <a:off x="4095750" y="1533525"/>
          <a:ext cx="1438275" cy="2095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18288" tIns="32004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by adjusting the values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odor.org/interactivate/activities/fir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academic.pgcc.edu/~ssinex/excelets/Solver.pdf" TargetMode="External" /><Relationship Id="rId3" Type="http://schemas.openxmlformats.org/officeDocument/2006/relationships/hyperlink" Target="http://academic.pgcc.edu/~ssinex/excelets/Excel_2007_quick_guide.pdf" TargetMode="External" /><Relationship Id="rId4" Type="http://schemas.openxmlformats.org/officeDocument/2006/relationships/comments" Target="../comments4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5"/>
  <sheetViews>
    <sheetView showGridLines="0" tabSelected="1" zoomScalePageLayoutView="0" workbookViewId="0" topLeftCell="A1">
      <selection activeCell="I28" sqref="I28"/>
    </sheetView>
  </sheetViews>
  <sheetFormatPr defaultColWidth="9.00390625" defaultRowHeight="15"/>
  <sheetData>
    <row r="1" ht="15">
      <c r="A1" s="12" t="s">
        <v>18</v>
      </c>
    </row>
    <row r="2" ht="24">
      <c r="G2" s="14" t="s">
        <v>16</v>
      </c>
    </row>
    <row r="8" ht="15">
      <c r="B8" s="15"/>
    </row>
    <row r="9" ht="15">
      <c r="B9" s="15"/>
    </row>
    <row r="10" ht="15">
      <c r="B10" s="15"/>
    </row>
    <row r="11" ht="15">
      <c r="B11" s="15"/>
    </row>
    <row r="12" ht="15">
      <c r="B12" s="15"/>
    </row>
    <row r="13" ht="15">
      <c r="B13" s="15"/>
    </row>
    <row r="14" ht="15">
      <c r="B14" s="15"/>
    </row>
    <row r="15" ht="15">
      <c r="B15" s="15"/>
    </row>
    <row r="16" ht="15">
      <c r="B16" s="15"/>
    </row>
    <row r="17" ht="15">
      <c r="B17" s="15"/>
    </row>
    <row r="18" spans="2:7" ht="15">
      <c r="B18" s="15"/>
      <c r="G18" s="1"/>
    </row>
    <row r="19" ht="15">
      <c r="B19" s="15"/>
    </row>
    <row r="22" ht="15">
      <c r="G22" s="1" t="s">
        <v>17</v>
      </c>
    </row>
    <row r="23" spans="2:7" ht="15" customHeight="1">
      <c r="B23" s="17" t="s">
        <v>21</v>
      </c>
      <c r="G23" s="13" t="s">
        <v>19</v>
      </c>
    </row>
    <row r="25" ht="15">
      <c r="G25" s="1" t="s">
        <v>20</v>
      </c>
    </row>
  </sheetData>
  <sheetProtection/>
  <hyperlinks>
    <hyperlink ref="G23" r:id="rId1" display="Click here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27"/>
  <sheetViews>
    <sheetView showGridLines="0" zoomScalePageLayoutView="0" workbookViewId="0" topLeftCell="A1">
      <selection activeCell="B5" sqref="B5:B23"/>
    </sheetView>
  </sheetViews>
  <sheetFormatPr defaultColWidth="9.00390625" defaultRowHeight="15"/>
  <cols>
    <col min="1" max="1" width="9.00390625" style="36" customWidth="1"/>
  </cols>
  <sheetData>
    <row r="1" ht="18">
      <c r="A1" s="31" t="s">
        <v>13</v>
      </c>
    </row>
    <row r="2" spans="1:2" ht="18">
      <c r="A2" s="31"/>
      <c r="B2" s="1" t="s">
        <v>47</v>
      </c>
    </row>
    <row r="3" spans="1:10" ht="15">
      <c r="A3" s="32"/>
      <c r="B3" s="25" t="s">
        <v>48</v>
      </c>
      <c r="C3" s="22"/>
      <c r="D3" s="41" t="s">
        <v>23</v>
      </c>
      <c r="E3" s="22"/>
      <c r="F3" s="22"/>
      <c r="G3" s="22"/>
      <c r="H3" s="22"/>
      <c r="I3" s="23"/>
      <c r="J3" s="22"/>
    </row>
    <row r="4" spans="1:10" ht="15">
      <c r="A4" s="33" t="s">
        <v>0</v>
      </c>
      <c r="B4" s="24" t="s">
        <v>46</v>
      </c>
      <c r="C4" s="29"/>
      <c r="D4" s="29"/>
      <c r="E4" s="29"/>
      <c r="F4" s="29"/>
      <c r="G4" s="29"/>
      <c r="H4" s="30"/>
      <c r="I4" s="29"/>
      <c r="J4" s="29"/>
    </row>
    <row r="5" spans="1:10" ht="15">
      <c r="A5" s="34">
        <v>0.05</v>
      </c>
      <c r="B5" s="39">
        <v>0.548</v>
      </c>
      <c r="C5" s="29"/>
      <c r="D5" s="29"/>
      <c r="E5" s="40" t="s">
        <v>49</v>
      </c>
      <c r="F5" s="29"/>
      <c r="G5" s="29"/>
      <c r="H5" s="30"/>
      <c r="I5" s="29"/>
      <c r="J5" s="29"/>
    </row>
    <row r="6" spans="1:12" ht="15">
      <c r="A6" s="35">
        <v>0.1</v>
      </c>
      <c r="B6" s="9">
        <v>0.549</v>
      </c>
      <c r="C6" s="25"/>
      <c r="D6" s="25"/>
      <c r="E6" s="25"/>
      <c r="F6" s="25"/>
      <c r="G6" s="26"/>
      <c r="H6" s="25"/>
      <c r="I6" s="27"/>
      <c r="J6" s="28"/>
      <c r="K6" s="12"/>
      <c r="L6" s="12"/>
    </row>
    <row r="7" spans="1:12" ht="15">
      <c r="A7" s="35">
        <v>0.15</v>
      </c>
      <c r="B7" s="9">
        <v>0.791</v>
      </c>
      <c r="C7" s="25"/>
      <c r="D7" s="25"/>
      <c r="E7" s="25"/>
      <c r="F7" s="25"/>
      <c r="G7" s="26"/>
      <c r="H7" s="25"/>
      <c r="I7" s="27"/>
      <c r="J7" s="28"/>
      <c r="K7" s="12"/>
      <c r="L7" s="12"/>
    </row>
    <row r="8" spans="1:12" ht="15">
      <c r="A8" s="35">
        <v>0.2</v>
      </c>
      <c r="B8" s="9">
        <v>0.688</v>
      </c>
      <c r="C8" s="25"/>
      <c r="D8" s="25"/>
      <c r="E8" s="25"/>
      <c r="F8" s="25"/>
      <c r="G8" s="26"/>
      <c r="H8" s="25"/>
      <c r="I8" s="27"/>
      <c r="J8" s="28"/>
      <c r="K8" s="12"/>
      <c r="L8" s="12"/>
    </row>
    <row r="9" spans="1:12" ht="15">
      <c r="A9" s="35">
        <v>0.25</v>
      </c>
      <c r="B9" s="9">
        <v>1.137</v>
      </c>
      <c r="C9" s="25"/>
      <c r="D9" s="25"/>
      <c r="E9" s="25"/>
      <c r="F9" s="25"/>
      <c r="G9" s="26"/>
      <c r="H9" s="25"/>
      <c r="I9" s="27"/>
      <c r="J9" s="28"/>
      <c r="K9" s="12"/>
      <c r="L9" s="12"/>
    </row>
    <row r="10" spans="1:12" ht="15">
      <c r="A10" s="35">
        <v>0.3</v>
      </c>
      <c r="B10" s="9">
        <v>3.94</v>
      </c>
      <c r="C10" s="25"/>
      <c r="D10" s="25"/>
      <c r="E10" s="25"/>
      <c r="F10" s="25"/>
      <c r="G10" s="26"/>
      <c r="H10" s="25"/>
      <c r="I10" s="27"/>
      <c r="J10" s="28"/>
      <c r="K10" s="12"/>
      <c r="L10" s="12"/>
    </row>
    <row r="11" spans="1:12" ht="15">
      <c r="A11" s="35">
        <v>0.35</v>
      </c>
      <c r="B11" s="9">
        <v>2.729</v>
      </c>
      <c r="C11" s="25"/>
      <c r="D11" s="25"/>
      <c r="E11" s="25"/>
      <c r="F11" s="25"/>
      <c r="G11" s="26"/>
      <c r="H11" s="25"/>
      <c r="I11" s="27"/>
      <c r="J11" s="28"/>
      <c r="K11" s="12"/>
      <c r="L11" s="12"/>
    </row>
    <row r="12" spans="1:12" ht="15">
      <c r="A12" s="35">
        <v>0.4</v>
      </c>
      <c r="B12" s="9">
        <v>8.022</v>
      </c>
      <c r="C12" s="25"/>
      <c r="D12" s="25"/>
      <c r="E12" s="25"/>
      <c r="F12" s="25"/>
      <c r="G12" s="26"/>
      <c r="H12" s="25"/>
      <c r="I12" s="27"/>
      <c r="J12" s="28"/>
      <c r="K12" s="12"/>
      <c r="L12" s="12"/>
    </row>
    <row r="13" spans="1:12" ht="15">
      <c r="A13" s="35">
        <v>0.45</v>
      </c>
      <c r="B13" s="9">
        <v>20.306</v>
      </c>
      <c r="C13" s="25"/>
      <c r="D13" s="25"/>
      <c r="E13" s="25"/>
      <c r="F13" s="25"/>
      <c r="G13" s="26"/>
      <c r="H13" s="25"/>
      <c r="I13" s="27"/>
      <c r="J13" s="28"/>
      <c r="K13" s="12"/>
      <c r="L13" s="12"/>
    </row>
    <row r="14" spans="1:12" ht="15">
      <c r="A14" s="35">
        <v>0.5</v>
      </c>
      <c r="B14" s="9">
        <v>33.973</v>
      </c>
      <c r="C14" s="25"/>
      <c r="D14" s="25"/>
      <c r="E14" s="25"/>
      <c r="F14" s="25"/>
      <c r="G14" s="26"/>
      <c r="H14" s="25"/>
      <c r="I14" s="27"/>
      <c r="J14" s="28"/>
      <c r="K14" s="12"/>
      <c r="L14" s="12"/>
    </row>
    <row r="15" spans="1:12" ht="15">
      <c r="A15" s="35">
        <v>0.55</v>
      </c>
      <c r="B15" s="9">
        <v>64.459</v>
      </c>
      <c r="C15" s="25"/>
      <c r="D15" s="25"/>
      <c r="E15" s="25"/>
      <c r="F15" s="25"/>
      <c r="G15" s="26"/>
      <c r="H15" s="25"/>
      <c r="I15" s="27"/>
      <c r="J15" s="28"/>
      <c r="K15" s="12"/>
      <c r="L15" s="12"/>
    </row>
    <row r="16" spans="1:12" ht="15">
      <c r="A16" s="35">
        <v>0.6</v>
      </c>
      <c r="B16" s="9">
        <v>79.13</v>
      </c>
      <c r="C16" s="25"/>
      <c r="D16" s="25"/>
      <c r="E16" s="25"/>
      <c r="F16" s="25"/>
      <c r="G16" s="26"/>
      <c r="H16" s="25"/>
      <c r="I16" s="27"/>
      <c r="J16" s="28"/>
      <c r="K16" s="12"/>
      <c r="L16" s="12"/>
    </row>
    <row r="17" spans="1:12" ht="15">
      <c r="A17" s="35">
        <v>0.65</v>
      </c>
      <c r="B17" s="9">
        <v>84.459</v>
      </c>
      <c r="C17" s="25"/>
      <c r="D17" s="25"/>
      <c r="E17" s="25"/>
      <c r="F17" s="25"/>
      <c r="G17" s="26"/>
      <c r="H17" s="25"/>
      <c r="I17" s="27"/>
      <c r="J17" s="28"/>
      <c r="K17" s="12"/>
      <c r="L17" s="12"/>
    </row>
    <row r="18" spans="1:12" ht="15">
      <c r="A18" s="35">
        <v>0.7</v>
      </c>
      <c r="B18" s="9">
        <v>96.95</v>
      </c>
      <c r="C18" s="25"/>
      <c r="D18" s="25"/>
      <c r="E18" s="25"/>
      <c r="F18" s="25"/>
      <c r="G18" s="26"/>
      <c r="H18" s="25"/>
      <c r="I18" s="27"/>
      <c r="J18" s="28"/>
      <c r="K18" s="12"/>
      <c r="L18" s="12"/>
    </row>
    <row r="19" spans="1:12" ht="15">
      <c r="A19" s="35">
        <v>0.75</v>
      </c>
      <c r="B19" s="9">
        <v>99.095</v>
      </c>
      <c r="C19" s="25"/>
      <c r="D19" s="25"/>
      <c r="E19" s="25"/>
      <c r="F19" s="25"/>
      <c r="G19" s="26"/>
      <c r="H19" s="25"/>
      <c r="I19" s="27"/>
      <c r="J19" s="28"/>
      <c r="K19" s="12"/>
      <c r="L19" s="12"/>
    </row>
    <row r="20" spans="1:12" ht="15">
      <c r="A20" s="35">
        <v>0.8</v>
      </c>
      <c r="B20" s="9">
        <v>99.546</v>
      </c>
      <c r="C20" s="25"/>
      <c r="D20" s="25"/>
      <c r="E20" s="25"/>
      <c r="F20" s="25"/>
      <c r="G20" s="26"/>
      <c r="H20" s="25"/>
      <c r="I20" s="27"/>
      <c r="J20" s="28"/>
      <c r="K20" s="12"/>
      <c r="L20" s="12"/>
    </row>
    <row r="21" spans="1:12" ht="15">
      <c r="A21" s="35">
        <v>0.85</v>
      </c>
      <c r="B21" s="9">
        <v>99.825</v>
      </c>
      <c r="C21" s="25"/>
      <c r="D21" s="25"/>
      <c r="E21" s="25"/>
      <c r="F21" s="25"/>
      <c r="G21" s="26"/>
      <c r="H21" s="25"/>
      <c r="I21" s="27"/>
      <c r="J21" s="28"/>
      <c r="K21" s="12"/>
      <c r="L21" s="12"/>
    </row>
    <row r="22" spans="1:12" ht="15">
      <c r="A22" s="35">
        <v>0.9</v>
      </c>
      <c r="B22" s="9">
        <v>99.965</v>
      </c>
      <c r="C22" s="25"/>
      <c r="D22" s="25"/>
      <c r="E22" s="25"/>
      <c r="F22" s="25"/>
      <c r="G22" s="26"/>
      <c r="H22" s="25"/>
      <c r="I22" s="27"/>
      <c r="J22" s="28"/>
      <c r="K22" s="12"/>
      <c r="L22" s="12"/>
    </row>
    <row r="23" spans="1:10" ht="15">
      <c r="A23" s="35">
        <v>0.95</v>
      </c>
      <c r="B23" s="5">
        <v>100</v>
      </c>
      <c r="C23" s="22"/>
      <c r="D23" s="22"/>
      <c r="E23" s="22"/>
      <c r="F23" s="43" t="s">
        <v>50</v>
      </c>
      <c r="G23" s="22"/>
      <c r="H23" s="25"/>
      <c r="I23" s="22"/>
      <c r="J23" s="22"/>
    </row>
    <row r="24" ht="15">
      <c r="H24" s="1"/>
    </row>
    <row r="25" ht="15">
      <c r="H25" s="1"/>
    </row>
    <row r="26" ht="15">
      <c r="H26" s="1"/>
    </row>
    <row r="27" spans="8:10" ht="15">
      <c r="H27" s="1"/>
      <c r="J27" s="11" t="s">
        <v>15</v>
      </c>
    </row>
  </sheetData>
  <sheetProtection/>
  <hyperlinks>
    <hyperlink ref="J27" r:id="rId1" display="Sinex 2009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O30"/>
  <sheetViews>
    <sheetView showGridLines="0" zoomScalePageLayoutView="0" workbookViewId="0" topLeftCell="A1">
      <selection activeCell="I5" sqref="I5"/>
    </sheetView>
  </sheetViews>
  <sheetFormatPr defaultColWidth="9.00390625" defaultRowHeight="15"/>
  <cols>
    <col min="5" max="5" width="9.00390625" style="0" customWidth="1"/>
  </cols>
  <sheetData>
    <row r="1" spans="1:12" ht="18">
      <c r="A1" s="10" t="s">
        <v>14</v>
      </c>
      <c r="L1" s="6" t="s">
        <v>52</v>
      </c>
    </row>
    <row r="2" spans="5:9" ht="16.5">
      <c r="E2" s="1" t="s">
        <v>5</v>
      </c>
      <c r="I2" s="4" t="s">
        <v>1</v>
      </c>
    </row>
    <row r="3" spans="1:5" ht="15">
      <c r="A3" s="3" t="s">
        <v>0</v>
      </c>
      <c r="B3" s="3" t="s">
        <v>45</v>
      </c>
      <c r="C3" s="3" t="s">
        <v>6</v>
      </c>
      <c r="D3" s="3" t="s">
        <v>7</v>
      </c>
      <c r="E3" s="3" t="s">
        <v>8</v>
      </c>
    </row>
    <row r="4" spans="1:11" ht="15">
      <c r="A4" s="38">
        <v>0.05</v>
      </c>
      <c r="B4" s="37">
        <f>'data analysis'!B5</f>
        <v>0.548</v>
      </c>
      <c r="C4" s="16">
        <f aca="true" t="shared" si="0" ref="C4:C22">c_/(1+a*EXP(-b*A4))</f>
        <v>0.12570133708697256</v>
      </c>
      <c r="D4" s="2">
        <f>B4-C4</f>
        <v>0.4222986629130275</v>
      </c>
      <c r="E4" s="2">
        <f>D4^2</f>
        <v>0.1783361606981308</v>
      </c>
      <c r="F4" s="6" t="s">
        <v>2</v>
      </c>
      <c r="G4" s="5">
        <v>1600</v>
      </c>
      <c r="H4" s="6" t="s">
        <v>3</v>
      </c>
      <c r="I4" s="5">
        <v>14</v>
      </c>
      <c r="J4" s="6" t="s">
        <v>4</v>
      </c>
      <c r="K4" s="5">
        <v>100</v>
      </c>
    </row>
    <row r="5" spans="1:5" ht="15">
      <c r="A5" s="2">
        <v>0.1</v>
      </c>
      <c r="B5" s="37">
        <f>'data analysis'!B6</f>
        <v>0.549</v>
      </c>
      <c r="C5" s="16">
        <f t="shared" si="0"/>
        <v>0.2528092528816025</v>
      </c>
      <c r="D5" s="2">
        <f>B5-C5</f>
        <v>0.29619074711839755</v>
      </c>
      <c r="E5" s="2">
        <f aca="true" t="shared" si="1" ref="E5:E22">D5^2</f>
        <v>0.08772895867855453</v>
      </c>
    </row>
    <row r="6" spans="1:15" ht="15">
      <c r="A6" s="2">
        <v>0.15</v>
      </c>
      <c r="B6" s="37">
        <f>'data analysis'!B7</f>
        <v>0.791</v>
      </c>
      <c r="C6" s="16">
        <f t="shared" si="0"/>
        <v>0.5077939124295611</v>
      </c>
      <c r="D6" s="2">
        <f>B6-C6</f>
        <v>0.28320608757043897</v>
      </c>
      <c r="E6" s="2">
        <f t="shared" si="1"/>
        <v>0.08020568803695514</v>
      </c>
      <c r="O6" s="42" t="s">
        <v>51</v>
      </c>
    </row>
    <row r="7" spans="1:5" ht="15">
      <c r="A7" s="2">
        <v>0.2</v>
      </c>
      <c r="B7" s="37">
        <f>'data analysis'!B8</f>
        <v>0.688</v>
      </c>
      <c r="C7" s="16">
        <f t="shared" si="0"/>
        <v>1.0173343580892666</v>
      </c>
      <c r="D7" s="2">
        <f>B7-C7</f>
        <v>-0.3293343580892667</v>
      </c>
      <c r="E7" s="2">
        <f t="shared" si="1"/>
        <v>0.10846111941806935</v>
      </c>
    </row>
    <row r="8" spans="1:14" ht="15">
      <c r="A8" s="2">
        <v>0.25</v>
      </c>
      <c r="B8" s="37">
        <f>'data analysis'!B9</f>
        <v>1.137</v>
      </c>
      <c r="C8" s="16">
        <f t="shared" si="0"/>
        <v>2.02774714543145</v>
      </c>
      <c r="D8" s="2">
        <f aca="true" t="shared" si="2" ref="D8:D22">B8-C8</f>
        <v>-0.8907471454314502</v>
      </c>
      <c r="E8" s="2">
        <f t="shared" si="1"/>
        <v>0.793430477094277</v>
      </c>
      <c r="N8" s="8" t="s">
        <v>10</v>
      </c>
    </row>
    <row r="9" spans="1:14" ht="15">
      <c r="A9" s="2">
        <v>0.3</v>
      </c>
      <c r="B9" s="37">
        <f>'data analysis'!B10</f>
        <v>3.94</v>
      </c>
      <c r="C9" s="16">
        <f t="shared" si="0"/>
        <v>4.001132654593523</v>
      </c>
      <c r="D9" s="2">
        <f t="shared" si="2"/>
        <v>-0.061132654593522684</v>
      </c>
      <c r="E9" s="2">
        <f t="shared" si="1"/>
        <v>0.00373720145765095</v>
      </c>
      <c r="N9" s="8" t="s">
        <v>11</v>
      </c>
    </row>
    <row r="10" spans="1:14" ht="15">
      <c r="A10" s="2">
        <v>0.35</v>
      </c>
      <c r="B10" s="37">
        <f>'data analysis'!B11</f>
        <v>2.729</v>
      </c>
      <c r="C10" s="16">
        <f t="shared" si="0"/>
        <v>7.743214614880078</v>
      </c>
      <c r="D10" s="2">
        <f t="shared" si="2"/>
        <v>-5.0142146148800775</v>
      </c>
      <c r="E10" s="2">
        <f t="shared" si="1"/>
        <v>25.142348204076963</v>
      </c>
      <c r="N10" s="8" t="s">
        <v>12</v>
      </c>
    </row>
    <row r="11" spans="1:5" ht="15">
      <c r="A11" s="2">
        <v>0.4</v>
      </c>
      <c r="B11" s="37">
        <f>'data analysis'!B12</f>
        <v>8.022</v>
      </c>
      <c r="C11" s="16">
        <f t="shared" si="0"/>
        <v>14.458008417357611</v>
      </c>
      <c r="D11" s="2">
        <f t="shared" si="2"/>
        <v>-6.436008417357611</v>
      </c>
      <c r="E11" s="2">
        <f t="shared" si="1"/>
        <v>41.42220434829802</v>
      </c>
    </row>
    <row r="12" spans="1:14" ht="15">
      <c r="A12" s="2">
        <v>0.45</v>
      </c>
      <c r="B12" s="37">
        <f>'data analysis'!B13</f>
        <v>20.306</v>
      </c>
      <c r="C12" s="16">
        <f t="shared" si="0"/>
        <v>25.393035670879033</v>
      </c>
      <c r="D12" s="2">
        <f t="shared" si="2"/>
        <v>-5.0870356708790325</v>
      </c>
      <c r="E12" s="2">
        <f t="shared" si="1"/>
        <v>25.87793191679569</v>
      </c>
      <c r="N12" s="8" t="s">
        <v>22</v>
      </c>
    </row>
    <row r="13" spans="1:14" ht="15">
      <c r="A13" s="2">
        <v>0.5</v>
      </c>
      <c r="B13" s="37">
        <f>'data analysis'!B14</f>
        <v>33.973</v>
      </c>
      <c r="C13" s="16">
        <f t="shared" si="0"/>
        <v>40.66675346629474</v>
      </c>
      <c r="D13" s="2">
        <f t="shared" si="2"/>
        <v>-6.693753466294744</v>
      </c>
      <c r="E13" s="2">
        <f t="shared" si="1"/>
        <v>44.806335467532904</v>
      </c>
      <c r="N13" s="18" t="s">
        <v>41</v>
      </c>
    </row>
    <row r="14" spans="1:5" ht="15">
      <c r="A14" s="2">
        <v>0.55</v>
      </c>
      <c r="B14" s="37">
        <f>'data analysis'!B15</f>
        <v>64.459</v>
      </c>
      <c r="C14" s="16">
        <f t="shared" si="0"/>
        <v>57.98703260814339</v>
      </c>
      <c r="D14" s="2">
        <f t="shared" si="2"/>
        <v>6.471967391856616</v>
      </c>
      <c r="E14" s="2">
        <f t="shared" si="1"/>
        <v>41.88636192125533</v>
      </c>
    </row>
    <row r="15" spans="1:5" ht="15">
      <c r="A15" s="2">
        <v>0.6</v>
      </c>
      <c r="B15" s="37">
        <f>'data analysis'!B16</f>
        <v>79.13</v>
      </c>
      <c r="C15" s="16">
        <f t="shared" si="0"/>
        <v>73.54089070360274</v>
      </c>
      <c r="D15" s="2">
        <f t="shared" si="2"/>
        <v>5.589109296397254</v>
      </c>
      <c r="E15" s="2">
        <f t="shared" si="1"/>
        <v>31.23814272707421</v>
      </c>
    </row>
    <row r="16" spans="1:5" ht="15">
      <c r="A16" s="2">
        <v>0.65</v>
      </c>
      <c r="B16" s="37">
        <f>'data analysis'!B17</f>
        <v>84.459</v>
      </c>
      <c r="C16" s="16">
        <f t="shared" si="0"/>
        <v>84.84172779526888</v>
      </c>
      <c r="D16" s="2">
        <f t="shared" si="2"/>
        <v>-0.38272779526887746</v>
      </c>
      <c r="E16" s="2">
        <f t="shared" si="1"/>
        <v>0.1464805652713758</v>
      </c>
    </row>
    <row r="17" spans="1:5" ht="15">
      <c r="A17" s="2">
        <v>0.7</v>
      </c>
      <c r="B17" s="37">
        <f>'data analysis'!B18</f>
        <v>96.95</v>
      </c>
      <c r="C17" s="16">
        <f t="shared" si="0"/>
        <v>91.85076506860293</v>
      </c>
      <c r="D17" s="2">
        <f t="shared" si="2"/>
        <v>5.099234931397078</v>
      </c>
      <c r="E17" s="2">
        <f t="shared" si="1"/>
        <v>26.00219688558016</v>
      </c>
    </row>
    <row r="18" spans="1:5" ht="15">
      <c r="A18" s="2">
        <v>0.75</v>
      </c>
      <c r="B18" s="37">
        <f>'data analysis'!B19</f>
        <v>99.095</v>
      </c>
      <c r="C18" s="16">
        <f t="shared" si="0"/>
        <v>95.78009023447083</v>
      </c>
      <c r="D18" s="2">
        <f t="shared" si="2"/>
        <v>3.3149097655291655</v>
      </c>
      <c r="E18" s="2">
        <f t="shared" si="1"/>
        <v>10.988626753600627</v>
      </c>
    </row>
    <row r="19" spans="1:14" ht="15">
      <c r="A19" s="2">
        <v>0.8</v>
      </c>
      <c r="B19" s="37">
        <f>'data analysis'!B20</f>
        <v>99.546</v>
      </c>
      <c r="C19" s="16">
        <f t="shared" si="0"/>
        <v>97.85897157738393</v>
      </c>
      <c r="D19" s="2">
        <f t="shared" si="2"/>
        <v>1.6870284226160805</v>
      </c>
      <c r="E19" s="2">
        <f t="shared" si="1"/>
        <v>2.8460648987145007</v>
      </c>
      <c r="N19" s="15" t="s">
        <v>42</v>
      </c>
    </row>
    <row r="20" spans="1:14" ht="15">
      <c r="A20" s="2">
        <v>0.85</v>
      </c>
      <c r="B20" s="37">
        <f>'data analysis'!B21</f>
        <v>99.825</v>
      </c>
      <c r="C20" s="16">
        <f t="shared" si="0"/>
        <v>98.92521241922792</v>
      </c>
      <c r="D20" s="2">
        <f t="shared" si="2"/>
        <v>0.8997875807720845</v>
      </c>
      <c r="E20" s="2">
        <f t="shared" si="1"/>
        <v>0.8096176905116805</v>
      </c>
      <c r="N20" s="15" t="s">
        <v>43</v>
      </c>
    </row>
    <row r="21" spans="1:14" ht="15">
      <c r="A21" s="2">
        <v>0.9</v>
      </c>
      <c r="B21" s="37">
        <f>'data analysis'!B22</f>
        <v>99.965</v>
      </c>
      <c r="C21" s="16">
        <f t="shared" si="0"/>
        <v>99.4633727867587</v>
      </c>
      <c r="D21" s="2">
        <f t="shared" si="2"/>
        <v>0.5016272132413064</v>
      </c>
      <c r="E21" s="2">
        <f t="shared" si="1"/>
        <v>0.2516298610642391</v>
      </c>
      <c r="N21" s="15" t="s">
        <v>44</v>
      </c>
    </row>
    <row r="22" spans="1:5" ht="15">
      <c r="A22" s="2">
        <v>0.95</v>
      </c>
      <c r="B22" s="37">
        <f>'data analysis'!B23</f>
        <v>100</v>
      </c>
      <c r="C22" s="16">
        <f t="shared" si="0"/>
        <v>99.73279697393482</v>
      </c>
      <c r="D22" s="2">
        <f t="shared" si="2"/>
        <v>0.2672030260651752</v>
      </c>
      <c r="E22" s="2">
        <f t="shared" si="1"/>
        <v>0.0713974571383867</v>
      </c>
    </row>
    <row r="23" spans="4:5" ht="15">
      <c r="D23" s="6" t="s">
        <v>9</v>
      </c>
      <c r="E23" s="7">
        <f>SUM(E4:E21)</f>
        <v>252.66984084515934</v>
      </c>
    </row>
    <row r="27" ht="15">
      <c r="J27" s="11" t="s">
        <v>15</v>
      </c>
    </row>
    <row r="30" ht="15">
      <c r="C30" s="1"/>
    </row>
  </sheetData>
  <sheetProtection/>
  <conditionalFormatting sqref="D4:D22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hyperlinks>
    <hyperlink ref="J27" r:id="rId1" display="Sinex 2009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27"/>
  <sheetViews>
    <sheetView showGridLines="0" zoomScalePageLayoutView="0" workbookViewId="0" topLeftCell="A1">
      <selection activeCell="K27" sqref="K27"/>
    </sheetView>
  </sheetViews>
  <sheetFormatPr defaultColWidth="9.00390625" defaultRowHeight="15"/>
  <sheetData>
    <row r="1" spans="1:12" ht="18">
      <c r="A1" s="19" t="s">
        <v>24</v>
      </c>
      <c r="C1" s="20" t="s">
        <v>32</v>
      </c>
      <c r="G1" t="s">
        <v>38</v>
      </c>
      <c r="I1" s="21" t="s">
        <v>37</v>
      </c>
      <c r="K1" s="6" t="s">
        <v>39</v>
      </c>
      <c r="L1" s="21" t="s">
        <v>37</v>
      </c>
    </row>
    <row r="3" spans="2:7" ht="15">
      <c r="B3" s="8" t="s">
        <v>35</v>
      </c>
      <c r="F3" s="8" t="s">
        <v>25</v>
      </c>
      <c r="G3" t="s">
        <v>31</v>
      </c>
    </row>
    <row r="12" ht="15">
      <c r="B12" t="s">
        <v>30</v>
      </c>
    </row>
    <row r="14" spans="2:4" ht="15">
      <c r="B14" s="8" t="s">
        <v>36</v>
      </c>
      <c r="D14" s="6" t="s">
        <v>40</v>
      </c>
    </row>
    <row r="15" ht="15">
      <c r="B15" t="s">
        <v>33</v>
      </c>
    </row>
    <row r="16" ht="15">
      <c r="B16" t="s">
        <v>34</v>
      </c>
    </row>
    <row r="18" ht="15">
      <c r="C18" s="8" t="s">
        <v>26</v>
      </c>
    </row>
    <row r="20" ht="15">
      <c r="C20" t="s">
        <v>27</v>
      </c>
    </row>
    <row r="21" ht="15">
      <c r="C21" t="s">
        <v>28</v>
      </c>
    </row>
    <row r="22" ht="15">
      <c r="C22" t="s">
        <v>29</v>
      </c>
    </row>
    <row r="27" ht="15">
      <c r="J27" s="11" t="s">
        <v>15</v>
      </c>
    </row>
  </sheetData>
  <sheetProtection/>
  <hyperlinks>
    <hyperlink ref="J27" r:id="rId1" display="Sinex 2009"/>
    <hyperlink ref="L1" r:id="rId2" display="click here"/>
    <hyperlink ref="I1" r:id="rId3" display="click here"/>
  </hyperlinks>
  <printOptions/>
  <pageMargins left="0.75" right="0.75" top="1" bottom="1" header="0.5" footer="0.5"/>
  <pageSetup horizontalDpi="600" verticalDpi="600" orientation="landscape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Susan J. Ragan</cp:lastModifiedBy>
  <cp:lastPrinted>2009-08-16T23:17:12Z</cp:lastPrinted>
  <dcterms:created xsi:type="dcterms:W3CDTF">2009-07-03T14:09:36Z</dcterms:created>
  <dcterms:modified xsi:type="dcterms:W3CDTF">2009-08-25T15:06:28Z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